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'Sheet1'!$D$2:$D$56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<sst xmlns="http://schemas.openxmlformats.org/spreadsheetml/2006/main" count="70" uniqueCount="58">
  <si>
    <t>Cash Flow Anaylsis</t>
  </si>
  <si>
    <t>Status</t>
  </si>
  <si>
    <t>Active</t>
  </si>
  <si>
    <t>Property Address</t>
  </si>
  <si>
    <t>152 Park St</t>
  </si>
  <si>
    <t>City</t>
  </si>
  <si>
    <t>Manchester</t>
  </si>
  <si>
    <t>Asking</t>
  </si>
  <si>
    <t>Gross Income</t>
  </si>
  <si>
    <t>Monthly Rent</t>
  </si>
  <si>
    <t>Annualized</t>
  </si>
  <si>
    <t>Other Income</t>
  </si>
  <si>
    <t>Total Gross</t>
  </si>
  <si>
    <t>Less Vacancy</t>
  </si>
  <si>
    <t>Effective Gross Income</t>
  </si>
  <si>
    <t>Expenses</t>
  </si>
  <si>
    <t>Taxes</t>
  </si>
  <si>
    <t>Insurance</t>
  </si>
  <si>
    <t>Water/Sewer</t>
  </si>
  <si>
    <t>Garbage</t>
  </si>
  <si>
    <t>Electricity</t>
  </si>
  <si>
    <t>Mortagate Ins</t>
  </si>
  <si>
    <t>Advertising</t>
  </si>
  <si>
    <t>Supplies</t>
  </si>
  <si>
    <t>Maintenance</t>
  </si>
  <si>
    <t>Snow Removal</t>
  </si>
  <si>
    <t>Pest Control</t>
  </si>
  <si>
    <t>Management</t>
  </si>
  <si>
    <t>Accounting</t>
  </si>
  <si>
    <t>Miscellaneous</t>
  </si>
  <si>
    <t>Total Expenses</t>
  </si>
  <si>
    <t>NOI</t>
  </si>
  <si>
    <t>CAP</t>
  </si>
  <si>
    <t>Debt Service</t>
  </si>
  <si>
    <t>1st Mortgage</t>
  </si>
  <si>
    <t>2 nd Mortgage</t>
  </si>
  <si>
    <t>Total Debt Service</t>
  </si>
  <si>
    <t>Cash Flow</t>
  </si>
  <si>
    <t>Monthly Over/Short</t>
  </si>
  <si>
    <t xml:space="preserve">  Years &amp; Rate</t>
  </si>
  <si>
    <t>2/6 Adj @ 7.6</t>
  </si>
  <si>
    <t xml:space="preserve">  Payment</t>
  </si>
  <si>
    <t>2nd Mortgage</t>
  </si>
  <si>
    <t xml:space="preserve"> Years &amp; Rate</t>
  </si>
  <si>
    <t>34J Garden Dr</t>
  </si>
  <si>
    <t>Hartford</t>
  </si>
  <si>
    <t>5 Fales St</t>
  </si>
  <si>
    <t>90% owner financed, note payable for down payment and closing</t>
  </si>
  <si>
    <t>Deal-Price Paid</t>
  </si>
  <si>
    <t xml:space="preserve">Conventional 80% 1st . Sold NP for down payment and closing costs. Offered 7% secured 12% unsecured. </t>
  </si>
  <si>
    <t>Funded by credit cards for 2 months then Private Financing first mortage 100%</t>
  </si>
  <si>
    <t>This is your property</t>
  </si>
  <si>
    <t xml:space="preserve">Fill in grey areas to </t>
  </si>
  <si>
    <t>get cash flow</t>
  </si>
  <si>
    <t xml:space="preserve">Copy and </t>
  </si>
  <si>
    <t xml:space="preserve">paste </t>
  </si>
  <si>
    <t>columns as needed</t>
  </si>
  <si>
    <t>Some samples: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</si>
</sst>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9" fontId="3" fillId="0" borderId="0" xfId="21" applyFont="1" applyFill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9" fontId="6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9" fontId="6" fillId="0" borderId="0" xfId="21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2" fontId="6" fillId="0" borderId="6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9" fontId="8" fillId="0" borderId="0" xfId="0" applyNumberFormat="1" applyFont="1" applyFill="1" applyAlignment="1">
      <alignment/>
    </xf>
    <xf numFmtId="2" fontId="8" fillId="0" borderId="7" xfId="0" applyNumberFormat="1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9" fontId="8" fillId="0" borderId="0" xfId="21" applyFont="1" applyFill="1" applyAlignment="1">
      <alignment/>
    </xf>
    <xf numFmtId="0" fontId="9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8" fillId="0" borderId="0" xfId="0" applyFont="1" applyAlignment="1">
      <alignment wrapText="1"/>
    </xf>
    <xf numFmtId="0" fontId="0" fillId="0" borderId="11" xfId="0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2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9.140625" defaultRowHeight="12.75"/>
  <cols>
    <col min="1" max="1" width="28.421875" style="0" bestFit="1" customWidth="1"/>
    <col min="2" max="2" width="13.00390625" style="21" customWidth="1"/>
    <col min="3" max="3" width="14.8515625" style="23" customWidth="1"/>
    <col min="4" max="4" width="15.57421875" style="37" customWidth="1"/>
    <col min="5" max="7" width="17.8515625" style="21" customWidth="1"/>
    <col min="8" max="8" width="19.00390625" style="0" customWidth="1"/>
  </cols>
  <sheetData>
    <row r="1" spans="1:8" ht="12.75">
      <c r="A1" t="s">
        <v>0</v>
      </c>
      <c r="B1" s="8" t="s">
        <v>57</v>
      </c>
      <c r="C1" s="24"/>
      <c r="D1" s="38"/>
      <c r="E1" s="8" t="s">
        <v>51</v>
      </c>
      <c r="F1" s="8" t="s">
        <v>51</v>
      </c>
      <c r="G1" s="8" t="s">
        <v>51</v>
      </c>
      <c r="H1" s="56" t="s">
        <v>54</v>
      </c>
    </row>
    <row r="2" spans="1:8" ht="12.75">
      <c r="A2" t="s">
        <v>1</v>
      </c>
      <c r="B2" s="8" t="s">
        <v>2</v>
      </c>
      <c r="C2" s="24" t="s">
        <v>2</v>
      </c>
      <c r="D2" s="38" t="s">
        <v>2</v>
      </c>
      <c r="E2" s="8" t="s">
        <v>52</v>
      </c>
      <c r="F2" s="8" t="s">
        <v>52</v>
      </c>
      <c r="G2" s="8" t="s">
        <v>52</v>
      </c>
      <c r="H2" s="56" t="s">
        <v>55</v>
      </c>
    </row>
    <row r="3" spans="2:8" ht="12.75">
      <c r="B3" s="8"/>
      <c r="C3" s="24"/>
      <c r="D3" s="38"/>
      <c r="E3" s="9" t="s">
        <v>53</v>
      </c>
      <c r="F3" s="9" t="s">
        <v>53</v>
      </c>
      <c r="G3" s="9" t="s">
        <v>53</v>
      </c>
      <c r="H3" s="57" t="s">
        <v>56</v>
      </c>
    </row>
    <row r="4" spans="1:7" ht="12.75">
      <c r="A4" s="1" t="s">
        <v>3</v>
      </c>
      <c r="B4" s="9" t="s">
        <v>4</v>
      </c>
      <c r="C4" s="25" t="s">
        <v>44</v>
      </c>
      <c r="D4" s="39" t="s">
        <v>46</v>
      </c>
      <c r="E4" s="9"/>
      <c r="F4" s="9"/>
      <c r="G4" s="9"/>
    </row>
    <row r="5" spans="1:7" ht="12.75">
      <c r="A5" s="1" t="s">
        <v>5</v>
      </c>
      <c r="B5" s="9" t="s">
        <v>6</v>
      </c>
      <c r="C5" s="25" t="s">
        <v>6</v>
      </c>
      <c r="D5" s="39" t="s">
        <v>45</v>
      </c>
      <c r="E5" s="9"/>
      <c r="F5" s="9"/>
      <c r="G5" s="9"/>
    </row>
    <row r="6" spans="1:7" ht="12.75">
      <c r="A6" s="1"/>
      <c r="B6" s="9"/>
      <c r="C6" s="25"/>
      <c r="D6" s="39"/>
      <c r="E6" s="9"/>
      <c r="F6" s="9"/>
      <c r="G6" s="9"/>
    </row>
    <row r="7" spans="1:7" ht="12.75">
      <c r="A7" s="1" t="s">
        <v>7</v>
      </c>
      <c r="B7" s="9">
        <v>46900</v>
      </c>
      <c r="C7" s="25">
        <v>42000</v>
      </c>
      <c r="D7" s="39">
        <v>37500</v>
      </c>
      <c r="E7" s="52"/>
      <c r="F7" s="52"/>
      <c r="G7" s="52"/>
    </row>
    <row r="8" spans="1:7" ht="12.75">
      <c r="A8" s="1" t="s">
        <v>48</v>
      </c>
      <c r="B8" s="9">
        <v>43000</v>
      </c>
      <c r="C8" s="25">
        <v>39000</v>
      </c>
      <c r="D8" s="39">
        <v>35500</v>
      </c>
      <c r="E8" s="52"/>
      <c r="F8" s="52"/>
      <c r="G8" s="52"/>
    </row>
    <row r="9" spans="1:7" ht="12.75">
      <c r="A9" s="51"/>
      <c r="B9" s="10"/>
      <c r="C9" s="26"/>
      <c r="D9" s="40"/>
      <c r="E9" s="10"/>
      <c r="F9" s="10"/>
      <c r="G9" s="10"/>
    </row>
    <row r="10" spans="2:7" ht="12.75">
      <c r="B10" s="8"/>
      <c r="C10" s="24"/>
      <c r="D10" s="38"/>
      <c r="E10" s="8"/>
      <c r="F10" s="8"/>
      <c r="G10" s="8"/>
    </row>
    <row r="11" spans="1:7" ht="12.75">
      <c r="A11" s="2" t="s">
        <v>8</v>
      </c>
      <c r="B11" s="9"/>
      <c r="C11" s="25"/>
      <c r="D11" s="39"/>
      <c r="E11" s="9"/>
      <c r="F11" s="9"/>
      <c r="G11" s="9"/>
    </row>
    <row r="12" spans="1:7" ht="12.75">
      <c r="A12" s="3" t="s">
        <v>9</v>
      </c>
      <c r="B12" s="9">
        <v>675</v>
      </c>
      <c r="C12" s="25">
        <v>675</v>
      </c>
      <c r="D12" s="39">
        <v>600</v>
      </c>
      <c r="E12" s="52"/>
      <c r="F12" s="52"/>
      <c r="G12" s="52"/>
    </row>
    <row r="13" spans="1:7" ht="12.75">
      <c r="A13" s="1" t="s">
        <v>10</v>
      </c>
      <c r="B13" s="11">
        <f aca="true" t="shared" si="0" ref="B13:G13">+B12*12</f>
        <v>8100</v>
      </c>
      <c r="C13" s="27">
        <f t="shared" si="0"/>
        <v>8100</v>
      </c>
      <c r="D13" s="41">
        <f t="shared" si="0"/>
        <v>7200</v>
      </c>
      <c r="E13" s="11">
        <f t="shared" si="0"/>
        <v>0</v>
      </c>
      <c r="F13" s="11">
        <f t="shared" si="0"/>
        <v>0</v>
      </c>
      <c r="G13" s="11">
        <f t="shared" si="0"/>
        <v>0</v>
      </c>
    </row>
    <row r="14" spans="1:7" ht="12.75">
      <c r="A14" s="1" t="s">
        <v>11</v>
      </c>
      <c r="B14" s="11"/>
      <c r="C14" s="27"/>
      <c r="D14" s="41"/>
      <c r="E14" s="53"/>
      <c r="F14" s="53"/>
      <c r="G14" s="53"/>
    </row>
    <row r="15" spans="1:7" ht="12.75">
      <c r="A15" s="1" t="s">
        <v>12</v>
      </c>
      <c r="B15" s="11">
        <f aca="true" t="shared" si="1" ref="B15:G15">SUM(B13:B14)</f>
        <v>8100</v>
      </c>
      <c r="C15" s="27">
        <f t="shared" si="1"/>
        <v>8100</v>
      </c>
      <c r="D15" s="41">
        <f t="shared" si="1"/>
        <v>7200</v>
      </c>
      <c r="E15" s="11">
        <f t="shared" si="1"/>
        <v>0</v>
      </c>
      <c r="F15" s="11">
        <f t="shared" si="1"/>
        <v>0</v>
      </c>
      <c r="G15" s="11">
        <f t="shared" si="1"/>
        <v>0</v>
      </c>
    </row>
    <row r="16" spans="1:7" ht="12.75">
      <c r="A16" s="1" t="s">
        <v>13</v>
      </c>
      <c r="B16" s="11"/>
      <c r="C16" s="27"/>
      <c r="D16" s="41"/>
      <c r="E16" s="53"/>
      <c r="F16" s="53"/>
      <c r="G16" s="53"/>
    </row>
    <row r="17" spans="1:7" ht="13.5" thickBot="1">
      <c r="A17" s="2" t="s">
        <v>14</v>
      </c>
      <c r="B17" s="12">
        <f aca="true" t="shared" si="2" ref="B17:G17">+B15-B16</f>
        <v>8100</v>
      </c>
      <c r="C17" s="28">
        <f t="shared" si="2"/>
        <v>8100</v>
      </c>
      <c r="D17" s="42">
        <f t="shared" si="2"/>
        <v>7200</v>
      </c>
      <c r="E17" s="12">
        <f t="shared" si="2"/>
        <v>0</v>
      </c>
      <c r="F17" s="12">
        <f t="shared" si="2"/>
        <v>0</v>
      </c>
      <c r="G17" s="12">
        <f t="shared" si="2"/>
        <v>0</v>
      </c>
    </row>
    <row r="18" spans="2:7" ht="13.5" thickTop="1">
      <c r="B18" s="8"/>
      <c r="C18" s="24"/>
      <c r="D18" s="38"/>
      <c r="E18" s="8"/>
      <c r="F18" s="8"/>
      <c r="G18" s="8"/>
    </row>
    <row r="19" spans="1:7" ht="12.75">
      <c r="A19" s="4" t="s">
        <v>15</v>
      </c>
      <c r="B19" s="8"/>
      <c r="C19" s="24"/>
      <c r="D19" s="38"/>
      <c r="E19" s="8"/>
      <c r="F19" s="8"/>
      <c r="G19" s="8"/>
    </row>
    <row r="20" spans="1:7" ht="12.75">
      <c r="A20" s="1" t="s">
        <v>16</v>
      </c>
      <c r="B20" s="11">
        <f>259.71+259.71</f>
        <v>519.42</v>
      </c>
      <c r="C20" s="27">
        <v>601.52</v>
      </c>
      <c r="D20" s="41">
        <v>362.84</v>
      </c>
      <c r="E20" s="53"/>
      <c r="F20" s="53"/>
      <c r="G20" s="53"/>
    </row>
    <row r="21" spans="1:7" ht="12.75">
      <c r="A21" s="1" t="s">
        <v>17</v>
      </c>
      <c r="B21" s="11">
        <v>149</v>
      </c>
      <c r="C21" s="27">
        <v>139</v>
      </c>
      <c r="D21" s="41">
        <v>129</v>
      </c>
      <c r="E21" s="53"/>
      <c r="F21" s="53"/>
      <c r="G21" s="53"/>
    </row>
    <row r="22" spans="1:7" ht="12.75">
      <c r="A22" s="1" t="s">
        <v>18</v>
      </c>
      <c r="B22" s="11"/>
      <c r="C22" s="27"/>
      <c r="D22" s="41"/>
      <c r="E22" s="53"/>
      <c r="F22" s="53"/>
      <c r="G22" s="53"/>
    </row>
    <row r="23" spans="1:7" ht="12.75">
      <c r="A23" s="1" t="s">
        <v>19</v>
      </c>
      <c r="B23" s="11"/>
      <c r="C23" s="27"/>
      <c r="D23" s="41"/>
      <c r="E23" s="53"/>
      <c r="F23" s="53"/>
      <c r="G23" s="53"/>
    </row>
    <row r="24" spans="1:7" ht="12.75">
      <c r="A24" s="1" t="s">
        <v>20</v>
      </c>
      <c r="B24" s="11"/>
      <c r="C24" s="27"/>
      <c r="D24" s="41"/>
      <c r="E24" s="53"/>
      <c r="F24" s="53"/>
      <c r="G24" s="53"/>
    </row>
    <row r="25" spans="1:7" ht="12.75">
      <c r="A25" s="1" t="s">
        <v>21</v>
      </c>
      <c r="B25" s="11"/>
      <c r="C25" s="27"/>
      <c r="D25" s="41"/>
      <c r="E25" s="53"/>
      <c r="F25" s="53"/>
      <c r="G25" s="53"/>
    </row>
    <row r="26" spans="1:7" ht="12.75">
      <c r="A26" s="1" t="s">
        <v>22</v>
      </c>
      <c r="B26" s="11"/>
      <c r="C26" s="27"/>
      <c r="D26" s="41"/>
      <c r="E26" s="53"/>
      <c r="F26" s="53"/>
      <c r="G26" s="53"/>
    </row>
    <row r="27" spans="1:7" ht="12.75">
      <c r="A27" s="1" t="s">
        <v>23</v>
      </c>
      <c r="B27" s="11"/>
      <c r="C27" s="27"/>
      <c r="D27" s="41"/>
      <c r="E27" s="53"/>
      <c r="F27" s="53"/>
      <c r="G27" s="53"/>
    </row>
    <row r="28" spans="1:7" ht="12.75">
      <c r="A28" s="1" t="s">
        <v>24</v>
      </c>
      <c r="B28" s="11">
        <v>500</v>
      </c>
      <c r="C28" s="27"/>
      <c r="D28" s="41"/>
      <c r="E28" s="53"/>
      <c r="F28" s="53"/>
      <c r="G28" s="53"/>
    </row>
    <row r="29" spans="1:7" ht="12.75">
      <c r="A29" s="1" t="s">
        <v>25</v>
      </c>
      <c r="B29" s="11"/>
      <c r="C29" s="27"/>
      <c r="D29" s="41"/>
      <c r="E29" s="53"/>
      <c r="F29" s="53"/>
      <c r="G29" s="53"/>
    </row>
    <row r="30" spans="1:7" ht="12.75">
      <c r="A30" s="1" t="s">
        <v>26</v>
      </c>
      <c r="B30" s="11"/>
      <c r="C30" s="27"/>
      <c r="D30" s="41"/>
      <c r="E30" s="53"/>
      <c r="F30" s="53"/>
      <c r="G30" s="53"/>
    </row>
    <row r="31" spans="1:7" ht="12.75">
      <c r="A31" s="1" t="s">
        <v>27</v>
      </c>
      <c r="B31" s="11">
        <f>144*12</f>
        <v>1728</v>
      </c>
      <c r="C31" s="27">
        <f>142.48*12</f>
        <v>1709.7599999999998</v>
      </c>
      <c r="D31" s="41">
        <f>123.42*12</f>
        <v>1481.04</v>
      </c>
      <c r="E31" s="53"/>
      <c r="F31" s="53"/>
      <c r="G31" s="53"/>
    </row>
    <row r="32" spans="1:7" ht="12.75">
      <c r="A32" s="1" t="s">
        <v>28</v>
      </c>
      <c r="B32" s="11"/>
      <c r="C32" s="27"/>
      <c r="D32" s="41"/>
      <c r="E32" s="53"/>
      <c r="F32" s="53"/>
      <c r="G32" s="53"/>
    </row>
    <row r="33" spans="1:7" ht="12.75">
      <c r="A33" s="1" t="s">
        <v>29</v>
      </c>
      <c r="B33" s="11"/>
      <c r="C33" s="27"/>
      <c r="D33" s="41"/>
      <c r="E33" s="11"/>
      <c r="F33" s="11"/>
      <c r="G33" s="11"/>
    </row>
    <row r="34" spans="1:7" ht="13.5" thickBot="1">
      <c r="A34" s="2" t="s">
        <v>30</v>
      </c>
      <c r="B34" s="12">
        <f aca="true" t="shared" si="3" ref="B34:G34">SUM(B20:B33)</f>
        <v>2896.42</v>
      </c>
      <c r="C34" s="28">
        <f t="shared" si="3"/>
        <v>2450.2799999999997</v>
      </c>
      <c r="D34" s="42">
        <f t="shared" si="3"/>
        <v>1972.8799999999999</v>
      </c>
      <c r="E34" s="12">
        <f t="shared" si="3"/>
        <v>0</v>
      </c>
      <c r="F34" s="12">
        <f t="shared" si="3"/>
        <v>0</v>
      </c>
      <c r="G34" s="12">
        <f t="shared" si="3"/>
        <v>0</v>
      </c>
    </row>
    <row r="35" spans="2:7" ht="13.5" thickTop="1">
      <c r="B35" s="8"/>
      <c r="C35" s="24"/>
      <c r="D35" s="38"/>
      <c r="E35" s="8"/>
      <c r="F35" s="8"/>
      <c r="G35" s="8"/>
    </row>
    <row r="36" spans="2:7" ht="12.75">
      <c r="B36" s="8"/>
      <c r="C36" s="24"/>
      <c r="D36" s="38"/>
      <c r="E36" s="8"/>
      <c r="F36" s="8"/>
      <c r="G36" s="8"/>
    </row>
    <row r="37" spans="1:7" ht="12.75">
      <c r="A37" t="s">
        <v>31</v>
      </c>
      <c r="B37" s="13">
        <f aca="true" t="shared" si="4" ref="B37:G37">+B17-B34</f>
        <v>5203.58</v>
      </c>
      <c r="C37" s="29">
        <f t="shared" si="4"/>
        <v>5649.72</v>
      </c>
      <c r="D37" s="43">
        <f t="shared" si="4"/>
        <v>5227.12</v>
      </c>
      <c r="E37" s="13">
        <f t="shared" si="4"/>
        <v>0</v>
      </c>
      <c r="F37" s="13">
        <f t="shared" si="4"/>
        <v>0</v>
      </c>
      <c r="G37" s="13">
        <f t="shared" si="4"/>
        <v>0</v>
      </c>
    </row>
    <row r="38" spans="1:7" ht="12.75">
      <c r="A38" t="s">
        <v>32</v>
      </c>
      <c r="B38" s="14">
        <f aca="true" t="shared" si="5" ref="B38:G38">+B37/B8</f>
        <v>0.12101348837209303</v>
      </c>
      <c r="C38" s="30">
        <f t="shared" si="5"/>
        <v>0.1448646153846154</v>
      </c>
      <c r="D38" s="44">
        <f t="shared" si="5"/>
        <v>0.14724281690140845</v>
      </c>
      <c r="E38" s="14" t="e">
        <f t="shared" si="5"/>
        <v>#DIV/0!</v>
      </c>
      <c r="F38" s="14" t="e">
        <f t="shared" si="5"/>
        <v>#DIV/0!</v>
      </c>
      <c r="G38" s="14" t="e">
        <f t="shared" si="5"/>
        <v>#DIV/0!</v>
      </c>
    </row>
    <row r="39" spans="2:7" ht="12.75">
      <c r="B39" s="8"/>
      <c r="C39" s="24"/>
      <c r="D39" s="38"/>
      <c r="E39" s="8"/>
      <c r="F39" s="8"/>
      <c r="G39" s="8"/>
    </row>
    <row r="40" spans="1:7" ht="12.75">
      <c r="A40" s="4" t="s">
        <v>33</v>
      </c>
      <c r="B40" s="15"/>
      <c r="C40" s="31"/>
      <c r="D40" s="45"/>
      <c r="E40" s="15"/>
      <c r="F40" s="15"/>
      <c r="G40" s="15"/>
    </row>
    <row r="41" spans="1:7" ht="12.75">
      <c r="A41" s="1" t="s">
        <v>34</v>
      </c>
      <c r="B41" s="9">
        <f aca="true" t="shared" si="6" ref="B41:G41">+B53*12</f>
        <v>2928</v>
      </c>
      <c r="C41" s="25">
        <f t="shared" si="6"/>
        <v>3225</v>
      </c>
      <c r="D41" s="39">
        <f t="shared" si="6"/>
        <v>2813.2799999999997</v>
      </c>
      <c r="E41" s="9">
        <f t="shared" si="6"/>
        <v>0</v>
      </c>
      <c r="F41" s="9">
        <f t="shared" si="6"/>
        <v>0</v>
      </c>
      <c r="G41" s="9">
        <f t="shared" si="6"/>
        <v>0</v>
      </c>
    </row>
    <row r="42" spans="1:7" ht="12.75">
      <c r="A42" s="1" t="s">
        <v>35</v>
      </c>
      <c r="B42" s="9">
        <f aca="true" t="shared" si="7" ref="B42:G42">+B56*12</f>
        <v>0</v>
      </c>
      <c r="C42" s="25">
        <f t="shared" si="7"/>
        <v>0</v>
      </c>
      <c r="D42" s="39">
        <f t="shared" si="7"/>
        <v>600</v>
      </c>
      <c r="E42" s="9">
        <f t="shared" si="7"/>
        <v>0</v>
      </c>
      <c r="F42" s="9">
        <f t="shared" si="7"/>
        <v>0</v>
      </c>
      <c r="G42" s="9">
        <f t="shared" si="7"/>
        <v>0</v>
      </c>
    </row>
    <row r="43" spans="1:7" ht="13.5" thickBot="1">
      <c r="A43" s="2" t="s">
        <v>36</v>
      </c>
      <c r="B43" s="16">
        <f aca="true" t="shared" si="8" ref="B43:G43">SUM(B41:B42)</f>
        <v>2928</v>
      </c>
      <c r="C43" s="32">
        <f t="shared" si="8"/>
        <v>3225</v>
      </c>
      <c r="D43" s="46">
        <f t="shared" si="8"/>
        <v>3413.2799999999997</v>
      </c>
      <c r="E43" s="16">
        <f t="shared" si="8"/>
        <v>0</v>
      </c>
      <c r="F43" s="16">
        <f t="shared" si="8"/>
        <v>0</v>
      </c>
      <c r="G43" s="16">
        <f t="shared" si="8"/>
        <v>0</v>
      </c>
    </row>
    <row r="44" spans="2:7" ht="14.25" thickBot="1" thickTop="1">
      <c r="B44" s="8"/>
      <c r="C44" s="24"/>
      <c r="D44" s="38"/>
      <c r="E44" s="8"/>
      <c r="F44" s="8"/>
      <c r="G44" s="8"/>
    </row>
    <row r="45" spans="1:7" ht="12.75">
      <c r="A45" s="5" t="s">
        <v>37</v>
      </c>
      <c r="B45" s="17">
        <f aca="true" t="shared" si="9" ref="B45:G45">+B17-B34-B43</f>
        <v>2275.58</v>
      </c>
      <c r="C45" s="33">
        <f t="shared" si="9"/>
        <v>2424.7200000000003</v>
      </c>
      <c r="D45" s="47">
        <f t="shared" si="9"/>
        <v>1813.8400000000001</v>
      </c>
      <c r="E45" s="17">
        <f t="shared" si="9"/>
        <v>0</v>
      </c>
      <c r="F45" s="17">
        <f t="shared" si="9"/>
        <v>0</v>
      </c>
      <c r="G45" s="17">
        <f t="shared" si="9"/>
        <v>0</v>
      </c>
    </row>
    <row r="46" spans="1:7" ht="12.75">
      <c r="A46" s="6" t="s">
        <v>38</v>
      </c>
      <c r="B46" s="18">
        <f aca="true" t="shared" si="10" ref="B46:G46">+B45/12</f>
        <v>189.63166666666666</v>
      </c>
      <c r="C46" s="34">
        <f t="shared" si="10"/>
        <v>202.06000000000003</v>
      </c>
      <c r="D46" s="48">
        <f t="shared" si="10"/>
        <v>151.15333333333334</v>
      </c>
      <c r="E46" s="18">
        <f t="shared" si="10"/>
        <v>0</v>
      </c>
      <c r="F46" s="18">
        <f t="shared" si="10"/>
        <v>0</v>
      </c>
      <c r="G46" s="18">
        <f t="shared" si="10"/>
        <v>0</v>
      </c>
    </row>
    <row r="47" spans="1:7" ht="12.75">
      <c r="A47" s="7"/>
      <c r="B47" s="11"/>
      <c r="C47" s="11"/>
      <c r="D47" s="11"/>
      <c r="E47" s="11"/>
      <c r="F47" s="11"/>
      <c r="G47" s="11"/>
    </row>
    <row r="48" spans="2:7" ht="12.75">
      <c r="B48" s="8"/>
      <c r="C48" s="24"/>
      <c r="D48" s="38"/>
      <c r="E48" s="8"/>
      <c r="F48" s="8"/>
      <c r="G48" s="8"/>
    </row>
    <row r="49" spans="2:7" ht="12.75">
      <c r="B49" s="8"/>
      <c r="C49" s="24"/>
      <c r="D49" s="38"/>
      <c r="E49" s="8"/>
      <c r="F49" s="8"/>
      <c r="G49" s="8"/>
    </row>
    <row r="50" spans="1:7" ht="12.75">
      <c r="A50" s="1" t="s">
        <v>33</v>
      </c>
      <c r="B50" s="9"/>
      <c r="C50" s="25"/>
      <c r="D50" s="39"/>
      <c r="E50" s="9"/>
      <c r="F50" s="9"/>
      <c r="G50" s="9"/>
    </row>
    <row r="51" spans="1:7" ht="12.75">
      <c r="A51" s="2" t="s">
        <v>34</v>
      </c>
      <c r="B51" s="19">
        <v>34400</v>
      </c>
      <c r="C51" s="35">
        <v>43000</v>
      </c>
      <c r="D51" s="49">
        <v>31950</v>
      </c>
      <c r="E51" s="54"/>
      <c r="F51" s="54"/>
      <c r="G51" s="54"/>
    </row>
    <row r="52" spans="1:7" ht="12.75">
      <c r="A52" s="1" t="s">
        <v>39</v>
      </c>
      <c r="B52" s="9" t="s">
        <v>40</v>
      </c>
      <c r="C52" s="25">
        <v>7.5</v>
      </c>
      <c r="D52" s="39">
        <v>0.08</v>
      </c>
      <c r="E52" s="52"/>
      <c r="F52" s="52"/>
      <c r="G52" s="52"/>
    </row>
    <row r="53" spans="1:7" ht="12.75">
      <c r="A53" s="1" t="s">
        <v>41</v>
      </c>
      <c r="B53" s="9">
        <v>244</v>
      </c>
      <c r="C53" s="25">
        <v>268.75</v>
      </c>
      <c r="D53" s="39">
        <v>234.44</v>
      </c>
      <c r="E53" s="52"/>
      <c r="F53" s="52"/>
      <c r="G53" s="52"/>
    </row>
    <row r="54" spans="1:7" ht="12.75">
      <c r="A54" s="2" t="s">
        <v>42</v>
      </c>
      <c r="B54" s="19"/>
      <c r="C54" s="35"/>
      <c r="D54" s="49"/>
      <c r="E54" s="54"/>
      <c r="F54" s="54"/>
      <c r="G54" s="54"/>
    </row>
    <row r="55" spans="1:7" ht="12.75">
      <c r="A55" s="1" t="s">
        <v>43</v>
      </c>
      <c r="B55" s="20"/>
      <c r="C55" s="25"/>
      <c r="D55" s="39"/>
      <c r="E55" s="55"/>
      <c r="F55" s="55"/>
      <c r="G55" s="55"/>
    </row>
    <row r="56" spans="1:7" ht="12.75">
      <c r="A56" s="1" t="s">
        <v>41</v>
      </c>
      <c r="B56" s="9"/>
      <c r="C56" s="25"/>
      <c r="D56" s="39">
        <v>50</v>
      </c>
      <c r="E56" s="52"/>
      <c r="F56" s="52"/>
      <c r="G56" s="52"/>
    </row>
    <row r="57" spans="2:7" ht="114.75">
      <c r="B57" s="22" t="s">
        <v>49</v>
      </c>
      <c r="C57" s="36" t="s">
        <v>50</v>
      </c>
      <c r="D57" s="50" t="s">
        <v>47</v>
      </c>
      <c r="E57" s="22"/>
      <c r="F57" s="22"/>
      <c r="G57" s="22"/>
    </row>
  </sheetData>
  <printOptions/>
  <pageMargins left="0.17" right="0.2" top="0.55" bottom="0.34" header="0.5" footer="0.2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Support</dc:creator>
  <cp:keywords/>
  <dc:description/>
  <cp:lastModifiedBy>JEFF</cp:lastModifiedBy>
  <cp:lastPrinted>2005-01-21T04:27:56Z</cp:lastPrinted>
  <dcterms:created xsi:type="dcterms:W3CDTF">2004-09-18T00:58:56Z</dcterms:created>
  <dcterms:modified xsi:type="dcterms:W3CDTF">2005-09-29T21:22:28Z</dcterms:modified>
  <cp:category/>
  <cp:version/>
  <cp:contentType/>
  <cp:contentStatus/>
</cp:coreProperties>
</file>